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7140" activeTab="0"/>
  </bookViews>
  <sheets>
    <sheet name="intercambioComercial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<sst xmlns="http://schemas.openxmlformats.org/spreadsheetml/2006/main" count="43" uniqueCount="38">
  <si>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CUADRO N° 1: PERÚ: INTERCAMBIO COMERCIAL </t>
  </si>
  <si>
    <t>2018-2019</t>
  </si>
  <si>
    <t>( En millones de US $ )</t>
  </si>
  <si>
    <t>ACUMULADO</t>
  </si>
  <si>
    <t>VARIACION</t>
  </si>
  <si>
    <t>Sector/Empresa</t>
  </si>
  <si>
    <t>2018</t>
  </si>
  <si>
    <t>2019</t>
  </si>
  <si>
    <t>ABS.</t>
  </si>
  <si>
    <t>PORC.</t>
  </si>
  <si>
    <t>EXPORTACION DEFINITIVA</t>
  </si>
  <si>
    <t>TRADICIONAL</t>
  </si>
  <si>
    <t>MINERO</t>
  </si>
  <si>
    <t>PESQUERO</t>
  </si>
  <si>
    <t>PETROLEO Y GAS NATURAL</t>
  </si>
  <si>
    <t>AGRICOLA</t>
  </si>
  <si>
    <t xml:space="preserve"> NO TRADICIONAL</t>
  </si>
  <si>
    <t>OTROS</t>
  </si>
  <si>
    <t xml:space="preserve"> EXPORTACION DEFINITIVA</t>
  </si>
  <si>
    <t>IMPORTACION PARA EL CONSUMO</t>
  </si>
  <si>
    <t>BIENES DE CONSUMO</t>
  </si>
  <si>
    <t>MATERIAS PRIMAS Y PRODUCTOS INTERMEDIOS</t>
  </si>
  <si>
    <t>BIENES DE CAPITAL Y MATERIALES DE CONSTRUCCION</t>
  </si>
  <si>
    <t>DIVERSOS</t>
  </si>
  <si>
    <t xml:space="preserve"> IMPORTACION PARA EL CONSUMO</t>
  </si>
  <si>
    <t xml:space="preserve"> TOTAL</t>
  </si>
  <si>
    <t xml:space="preserve">NOTA 1: En exportaciones se consideran las órdenes de embarque que han sido embarcadas y regularizas 
NOTA 2: En importación se excluyen las donaciones, el servicio diplomático y las muestras sin valor comercial. 
NOTA 3: Solo para Importacion no se consideran las subpartidas arancelarias correspondientes al capítulo 98 (mercancias con tratamiento especial) </t>
  </si>
  <si>
    <t>Cobertura    : Nacional
Fuente: SUNAT - Declaracion Aduanera de Mercancía
Elaboración: División de Estadística - Gerencia de Estudios Económicos - OF. NAC.PLANEAM. Y EE.EE</t>
  </si>
  <si>
    <t xml:space="preserve"> TOTAL TRADICIONAL</t>
  </si>
  <si>
    <t xml:space="preserve"> TOTAL NO TRADICIONAL</t>
  </si>
  <si>
    <t>AGROPECUARIO</t>
  </si>
  <si>
    <t>TEXTIL</t>
  </si>
  <si>
    <t>QUIMICO</t>
  </si>
  <si>
    <t>METAL-MECANICO</t>
  </si>
  <si>
    <t>SIDERURGICO - METALURGICO</t>
  </si>
  <si>
    <t>MINERIA NO METALICA</t>
  </si>
  <si>
    <t>ESTRUCTURA %</t>
  </si>
  <si>
    <t>Cifras: al 05/04/2021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</si>
</sst>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ddd\,\ d\ &quot;de&quot;\ mmmm\ &quot;de&quot;\ yyyy"/>
    <numFmt numFmtId="173" formatCode="0.0"/>
    <numFmt numFmtId="174" formatCode="0.000"/>
    <numFmt numFmtId="175" formatCode="0.0000"/>
    <numFmt numFmtId="17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2060"/>
      <name val="Calibri"/>
      <family val="2"/>
    </font>
    <font>
      <sz val="11"/>
      <color rgb="FFE5F8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DB4E3"/>
      </left>
      <right style="thin">
        <color rgb="FF8DB4E3"/>
      </right>
      <top style="thin">
        <color rgb="FF8DB4E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rgb="FF8DB4E3"/>
      </left>
      <right/>
      <top style="thin">
        <color rgb="FF8DB4E3"/>
      </top>
      <bottom style="thin">
        <color rgb="FF8DB4E3"/>
      </bottom>
    </border>
    <border>
      <left/>
      <right/>
      <top style="thin">
        <color rgb="FF8DB4E3"/>
      </top>
      <bottom style="thin">
        <color rgb="FF8DB4E3"/>
      </bottom>
    </border>
    <border>
      <left/>
      <right/>
      <top style="thin">
        <color rgb="FF8DB4E3"/>
      </top>
      <bottom>
        <color indexed="63"/>
      </bottom>
    </border>
    <border>
      <left/>
      <right/>
      <top style="double">
        <color theme="1" tint="0.49998000264167786"/>
      </top>
      <bottom/>
    </border>
    <border>
      <left style="thin">
        <color rgb="FF8DB4E3"/>
      </left>
      <right/>
      <top/>
      <bottom style="thin">
        <color rgb="FF8DB4E3"/>
      </bottom>
    </border>
    <border>
      <left/>
      <right/>
      <top/>
      <bottom style="thin">
        <color rgb="FF8DB4E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41" fillId="35" borderId="0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42" fillId="36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 vertical="center" indent="3"/>
    </xf>
    <xf numFmtId="2" fontId="0" fillId="0" borderId="0" xfId="0" applyNumberFormat="1" applyFont="1" applyBorder="1" applyAlignment="1">
      <alignment horizontal="right" vertical="center" indent="3"/>
    </xf>
    <xf numFmtId="4" fontId="0" fillId="0" borderId="0" xfId="0" applyNumberFormat="1" applyFont="1" applyAlignment="1">
      <alignment horizontal="right" vertical="center"/>
    </xf>
    <xf numFmtId="0" fontId="42" fillId="37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 vertical="center" indent="3"/>
    </xf>
    <xf numFmtId="2" fontId="0" fillId="2" borderId="0" xfId="0" applyNumberFormat="1" applyFont="1" applyFill="1" applyBorder="1" applyAlignment="1">
      <alignment horizontal="right" vertical="center" indent="3"/>
    </xf>
    <xf numFmtId="0" fontId="0" fillId="38" borderId="0" xfId="0" applyFont="1" applyFill="1" applyBorder="1" applyAlignment="1">
      <alignment/>
    </xf>
    <xf numFmtId="4" fontId="0" fillId="38" borderId="0" xfId="0" applyNumberFormat="1" applyFont="1" applyFill="1" applyBorder="1" applyAlignment="1">
      <alignment horizontal="right" vertical="center" indent="3"/>
    </xf>
    <xf numFmtId="2" fontId="0" fillId="38" borderId="0" xfId="0" applyNumberFormat="1" applyFont="1" applyFill="1" applyBorder="1" applyAlignment="1">
      <alignment horizontal="right" vertical="center" indent="3"/>
    </xf>
    <xf numFmtId="0" fontId="42" fillId="39" borderId="0" xfId="0" applyFont="1" applyFill="1" applyBorder="1" applyAlignment="1">
      <alignment/>
    </xf>
    <xf numFmtId="0" fontId="41" fillId="35" borderId="12" xfId="0" applyFont="1" applyFill="1" applyBorder="1" applyAlignment="1">
      <alignment/>
    </xf>
    <xf numFmtId="0" fontId="41" fillId="40" borderId="12" xfId="0" applyFont="1" applyFill="1" applyBorder="1" applyAlignment="1">
      <alignment/>
    </xf>
    <xf numFmtId="0" fontId="41" fillId="40" borderId="0" xfId="0" applyFont="1" applyFill="1" applyBorder="1" applyAlignment="1">
      <alignment/>
    </xf>
    <xf numFmtId="4" fontId="41" fillId="40" borderId="0" xfId="0" applyNumberFormat="1" applyFont="1" applyFill="1" applyBorder="1" applyAlignment="1">
      <alignment horizontal="right" vertical="center" indent="3"/>
    </xf>
    <xf numFmtId="2" fontId="41" fillId="40" borderId="0" xfId="0" applyNumberFormat="1" applyFont="1" applyFill="1" applyBorder="1" applyAlignment="1">
      <alignment horizontal="right" vertical="center" indent="3"/>
    </xf>
    <xf numFmtId="0" fontId="0" fillId="41" borderId="0" xfId="0" applyFont="1" applyFill="1" applyBorder="1" applyAlignment="1">
      <alignment/>
    </xf>
    <xf numFmtId="4" fontId="0" fillId="41" borderId="0" xfId="0" applyNumberFormat="1" applyFont="1" applyFill="1" applyBorder="1" applyAlignment="1">
      <alignment horizontal="right" vertical="center" indent="3"/>
    </xf>
    <xf numFmtId="2" fontId="0" fillId="41" borderId="0" xfId="0" applyNumberFormat="1" applyFont="1" applyFill="1" applyBorder="1" applyAlignment="1">
      <alignment horizontal="right" vertical="center" indent="3"/>
    </xf>
    <xf numFmtId="0" fontId="25" fillId="42" borderId="0" xfId="0" applyFont="1" applyFill="1" applyAlignment="1">
      <alignment/>
    </xf>
    <xf numFmtId="4" fontId="25" fillId="42" borderId="0" xfId="0" applyNumberFormat="1" applyFont="1" applyFill="1" applyAlignment="1">
      <alignment horizontal="right" vertical="center" indent="3"/>
    </xf>
    <xf numFmtId="2" fontId="25" fillId="42" borderId="0" xfId="0" applyNumberFormat="1" applyFont="1" applyFill="1" applyAlignment="1">
      <alignment horizontal="right" vertical="center" indent="3"/>
    </xf>
    <xf numFmtId="9" fontId="25" fillId="42" borderId="0" xfId="56" applyFont="1" applyFill="1" applyAlignment="1">
      <alignment horizontal="right" vertical="center" indent="3"/>
    </xf>
    <xf numFmtId="9" fontId="25" fillId="42" borderId="0" xfId="0" applyNumberFormat="1" applyFont="1" applyFill="1" applyAlignment="1">
      <alignment horizontal="right" vertical="center" indent="3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0" borderId="0" xfId="49" applyFont="1" applyAlignment="1">
      <alignment/>
    </xf>
    <xf numFmtId="4" fontId="0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39" fillId="6" borderId="0" xfId="0" applyFont="1" applyFill="1" applyAlignment="1">
      <alignment horizontal="center" vertical="center" wrapText="1"/>
    </xf>
    <xf numFmtId="0" fontId="25" fillId="43" borderId="17" xfId="0" applyFont="1" applyFill="1" applyBorder="1" applyAlignment="1">
      <alignment horizontal="center" vertical="center"/>
    </xf>
    <xf numFmtId="0" fontId="25" fillId="4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GridLines="0" tabSelected="1" zoomScale="73" zoomScaleNormal="73" zoomScalePageLayoutView="0" workbookViewId="0" topLeftCell="B1">
      <selection activeCell="B1" sqref="B1"/>
    </sheetView>
  </sheetViews>
  <sheetFormatPr defaultColWidth="8.140625" defaultRowHeight="15"/>
  <cols>
    <col min="1" max="1" width="2.28125" style="2" customWidth="1"/>
    <col min="2" max="2" width="31.8515625" style="2" customWidth="1"/>
    <col min="3" max="3" width="0.5625" style="2" customWidth="1"/>
    <col min="4" max="4" width="25.8515625" style="2" customWidth="1"/>
    <col min="5" max="5" width="0.85546875" style="2" customWidth="1"/>
    <col min="6" max="6" width="80.7109375" style="2" customWidth="1"/>
    <col min="7" max="7" width="24.57421875" style="2" customWidth="1"/>
    <col min="8" max="8" width="24.140625" style="2" customWidth="1"/>
    <col min="9" max="9" width="23.421875" style="2" customWidth="1"/>
    <col min="10" max="10" width="24.8515625" style="4" customWidth="1"/>
    <col min="11" max="11" width="21.00390625" style="2" customWidth="1"/>
    <col min="12" max="14" width="20.7109375" style="2" customWidth="1"/>
    <col min="15" max="15" width="5.8515625" style="2" customWidth="1"/>
    <col min="16" max="16" width="7.00390625" style="2" customWidth="1"/>
    <col min="17" max="19" width="5.8515625" style="2" customWidth="1"/>
    <col min="20" max="20" width="48.57421875" style="2" customWidth="1"/>
    <col min="21" max="21" width="24.57421875" style="2" customWidth="1"/>
    <col min="22" max="22" width="24.140625" style="2" customWidth="1"/>
    <col min="23" max="23" width="23.421875" style="2" customWidth="1"/>
    <col min="24" max="24" width="24.8515625" style="2" customWidth="1"/>
    <col min="25" max="25" width="21.00390625" style="2" customWidth="1"/>
    <col min="26" max="26" width="20.7109375" style="2" customWidth="1"/>
    <col min="27" max="35" width="5.8515625" style="2" customWidth="1"/>
    <col min="36" max="36" width="4.7109375" style="2" customWidth="1"/>
    <col min="37" max="38" width="5.8515625" style="2" customWidth="1"/>
    <col min="39" max="39" width="7.00390625" style="2" customWidth="1"/>
    <col min="40" max="41" width="5.8515625" style="2" customWidth="1"/>
    <col min="42" max="43" width="4.7109375" style="2" customWidth="1"/>
    <col min="44" max="44" width="5.8515625" style="2" customWidth="1"/>
    <col min="45" max="45" width="8.140625" style="2" customWidth="1"/>
    <col min="46" max="47" width="5.8515625" style="2" customWidth="1"/>
    <col min="48" max="48" width="4.7109375" style="2" customWidth="1"/>
    <col min="49" max="58" width="5.8515625" style="2" customWidth="1"/>
    <col min="59" max="59" width="4.7109375" style="2" customWidth="1"/>
    <col min="60" max="62" width="5.8515625" style="2" customWidth="1"/>
    <col min="63" max="63" width="7.00390625" style="2" customWidth="1"/>
    <col min="64" max="70" width="5.8515625" style="2" customWidth="1"/>
    <col min="71" max="71" width="7.00390625" style="2" customWidth="1"/>
    <col min="72" max="81" width="5.8515625" style="2" customWidth="1"/>
    <col min="82" max="82" width="7.00390625" style="2" customWidth="1"/>
    <col min="83" max="83" width="5.8515625" style="2" customWidth="1"/>
    <col min="84" max="84" width="7.00390625" style="2" customWidth="1"/>
    <col min="85" max="86" width="5.8515625" style="2" customWidth="1"/>
    <col min="87" max="88" width="7.00390625" style="2" customWidth="1"/>
    <col min="89" max="89" width="5.8515625" style="2" customWidth="1"/>
    <col min="90" max="90" width="7.00390625" style="2" customWidth="1"/>
    <col min="91" max="93" width="5.8515625" style="2" customWidth="1"/>
    <col min="94" max="113" width="7.00390625" style="2" customWidth="1"/>
    <col min="114" max="114" width="5.8515625" style="2" customWidth="1"/>
    <col min="115" max="118" width="7.00390625" style="2" customWidth="1"/>
    <col min="119" max="119" width="5.8515625" style="2" customWidth="1"/>
    <col min="120" max="126" width="7.00390625" style="2" customWidth="1"/>
    <col min="127" max="127" width="5.8515625" style="2" customWidth="1"/>
    <col min="128" max="148" width="7.00390625" style="2" customWidth="1"/>
    <col min="149" max="150" width="8.140625" style="2" customWidth="1"/>
    <col min="151" max="162" width="7.00390625" style="2" customWidth="1"/>
    <col min="163" max="163" width="8.140625" style="2" customWidth="1"/>
    <col min="164" max="165" width="7.00390625" style="2" customWidth="1"/>
    <col min="166" max="166" width="8.140625" style="2" customWidth="1"/>
    <col min="167" max="176" width="7.00390625" style="2" customWidth="1"/>
    <col min="177" max="178" width="8.140625" style="2" customWidth="1"/>
    <col min="179" max="179" width="7.00390625" style="2" customWidth="1"/>
    <col min="180" max="180" width="8.140625" style="2" customWidth="1"/>
    <col min="181" max="191" width="7.00390625" style="2" customWidth="1"/>
    <col min="192" max="192" width="8.140625" style="2" customWidth="1"/>
    <col min="193" max="194" width="7.00390625" style="2" customWidth="1"/>
    <col min="195" max="195" width="8.140625" style="2" customWidth="1"/>
    <col min="196" max="196" width="5.8515625" style="2" customWidth="1"/>
    <col min="197" max="197" width="7.00390625" style="2" customWidth="1"/>
    <col min="198" max="199" width="8.140625" style="2" customWidth="1"/>
    <col min="200" max="200" width="7.00390625" style="2" customWidth="1"/>
    <col min="201" max="202" width="8.140625" style="2" customWidth="1"/>
    <col min="203" max="203" width="7.00390625" style="2" customWidth="1"/>
    <col min="204" max="204" width="3.57421875" style="2" customWidth="1"/>
    <col min="205" max="233" width="8.140625" style="2" customWidth="1"/>
    <col min="234" max="234" width="7.00390625" style="2" customWidth="1"/>
    <col min="235" max="251" width="8.140625" style="2" customWidth="1"/>
    <col min="252" max="252" width="7.00390625" style="2" customWidth="1"/>
    <col min="253" max="16384" width="8.140625" style="2" customWidth="1"/>
  </cols>
  <sheetData>
    <row r="1" spans="1:9" ht="15">
      <c r="A1" s="1"/>
      <c r="D1" s="1"/>
      <c r="E1" s="1"/>
      <c r="F1" s="3"/>
      <c r="G1" s="3"/>
      <c r="H1" s="3"/>
      <c r="I1" s="3"/>
    </row>
    <row r="2" spans="1:12" ht="27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3.2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3:9" ht="15">
      <c r="C5" s="1"/>
      <c r="D5" s="1"/>
      <c r="E5" s="1"/>
      <c r="F5" s="1"/>
      <c r="G5" s="1"/>
      <c r="H5" s="1"/>
      <c r="I5" s="1"/>
    </row>
    <row r="6" spans="3:12" ht="15">
      <c r="C6" s="1"/>
      <c r="D6" s="1"/>
      <c r="E6" s="1"/>
      <c r="F6" s="1"/>
      <c r="G6" s="48" t="s">
        <v>3</v>
      </c>
      <c r="H6" s="49"/>
      <c r="I6" s="48" t="s">
        <v>4</v>
      </c>
      <c r="J6" s="49"/>
      <c r="K6" s="48" t="s">
        <v>36</v>
      </c>
      <c r="L6" s="49"/>
    </row>
    <row r="7" spans="2:12" ht="27.75" customHeight="1">
      <c r="B7" s="42" t="s">
        <v>5</v>
      </c>
      <c r="C7" s="43"/>
      <c r="D7" s="44"/>
      <c r="E7" s="44"/>
      <c r="F7" s="44"/>
      <c r="G7" s="5" t="s">
        <v>6</v>
      </c>
      <c r="H7" s="5" t="s">
        <v>7</v>
      </c>
      <c r="I7" s="6" t="s">
        <v>8</v>
      </c>
      <c r="J7" s="7" t="s">
        <v>9</v>
      </c>
      <c r="K7" s="6" t="s">
        <v>6</v>
      </c>
      <c r="L7" s="6" t="s">
        <v>7</v>
      </c>
    </row>
    <row r="8" spans="1:22" ht="15">
      <c r="A8" s="8"/>
      <c r="B8" s="9" t="s">
        <v>10</v>
      </c>
      <c r="C8" s="10">
        <v>1</v>
      </c>
      <c r="D8" s="11" t="s">
        <v>11</v>
      </c>
      <c r="E8" s="12">
        <v>1</v>
      </c>
      <c r="F8" s="11" t="s">
        <v>12</v>
      </c>
      <c r="G8" s="13">
        <v>27853.52022749</v>
      </c>
      <c r="H8" s="13">
        <v>26813.316231160003</v>
      </c>
      <c r="I8" s="13">
        <f>H8-G8</f>
        <v>-1040.2039963299976</v>
      </c>
      <c r="J8" s="14">
        <f>+(H8/G8-1)*100</f>
        <v>-3.734551280535703</v>
      </c>
      <c r="K8" s="14">
        <f>+(G8/$G$29)*100</f>
        <v>30.55531191070426</v>
      </c>
      <c r="L8" s="14">
        <f>+(H8/$H$29)*100</f>
        <v>30.17833307897278</v>
      </c>
      <c r="U8" s="15"/>
      <c r="V8" s="15"/>
    </row>
    <row r="9" spans="1:22" ht="15">
      <c r="A9" s="8"/>
      <c r="B9" s="9"/>
      <c r="C9" s="10"/>
      <c r="D9" s="11"/>
      <c r="E9" s="12">
        <v>2</v>
      </c>
      <c r="F9" s="11" t="s">
        <v>13</v>
      </c>
      <c r="G9" s="13">
        <v>1938.02058507</v>
      </c>
      <c r="H9" s="13">
        <v>1928.81442438</v>
      </c>
      <c r="I9" s="13">
        <f>H9-G9</f>
        <v>-9.206160689999933</v>
      </c>
      <c r="J9" s="14">
        <f aca="true" t="shared" si="0" ref="J9:J28">+(H9/G9-1)*100</f>
        <v>-0.4750290456624562</v>
      </c>
      <c r="K9" s="14">
        <f aca="true" t="shared" si="1" ref="K9:K28">+(G9/$G$29)*100</f>
        <v>2.1260085972090317</v>
      </c>
      <c r="L9" s="14">
        <f aca="true" t="shared" si="2" ref="L9:L26">+(H9/$H$29)*100</f>
        <v>2.170876725752493</v>
      </c>
      <c r="U9" s="15"/>
      <c r="V9" s="15"/>
    </row>
    <row r="10" spans="1:22" ht="15">
      <c r="A10" s="8"/>
      <c r="B10" s="9"/>
      <c r="C10" s="10"/>
      <c r="D10" s="11"/>
      <c r="E10" s="12">
        <v>3</v>
      </c>
      <c r="F10" s="11" t="s">
        <v>14</v>
      </c>
      <c r="G10" s="13">
        <v>4038.74488523</v>
      </c>
      <c r="H10" s="13">
        <v>2975.0585340100006</v>
      </c>
      <c r="I10" s="13">
        <f>H10-G10</f>
        <v>-1063.6863512199993</v>
      </c>
      <c r="J10" s="14">
        <f t="shared" si="0"/>
        <v>-26.337052263686722</v>
      </c>
      <c r="K10" s="14">
        <f t="shared" si="1"/>
        <v>4.430503171163607</v>
      </c>
      <c r="L10" s="14">
        <f t="shared" si="2"/>
        <v>3.3484223508488444</v>
      </c>
      <c r="U10" s="15"/>
      <c r="V10" s="15"/>
    </row>
    <row r="11" spans="1:22" ht="15">
      <c r="A11" s="8"/>
      <c r="B11" s="9"/>
      <c r="C11" s="10"/>
      <c r="D11" s="11"/>
      <c r="E11" s="12">
        <v>4</v>
      </c>
      <c r="F11" s="11" t="s">
        <v>15</v>
      </c>
      <c r="G11" s="13">
        <v>762.8366709699999</v>
      </c>
      <c r="H11" s="13">
        <v>774.2845444900001</v>
      </c>
      <c r="I11" s="13">
        <f aca="true" t="shared" si="3" ref="I11:I20">H11-G11</f>
        <v>11.447873520000257</v>
      </c>
      <c r="J11" s="14">
        <f t="shared" si="0"/>
        <v>1.5006978499661594</v>
      </c>
      <c r="K11" s="14">
        <f t="shared" si="1"/>
        <v>0.8368318341107606</v>
      </c>
      <c r="L11" s="14">
        <f t="shared" si="2"/>
        <v>0.8714556856777522</v>
      </c>
      <c r="U11" s="15"/>
      <c r="V11" s="15"/>
    </row>
    <row r="12" spans="1:22" ht="15">
      <c r="A12" s="8"/>
      <c r="B12" s="9"/>
      <c r="C12" s="16"/>
      <c r="D12" s="17" t="s">
        <v>28</v>
      </c>
      <c r="E12" s="17"/>
      <c r="F12" s="17" t="s">
        <v>30</v>
      </c>
      <c r="G12" s="18">
        <v>5855.537493999999</v>
      </c>
      <c r="H12" s="18">
        <v>6297.86491171</v>
      </c>
      <c r="I12" s="18">
        <f t="shared" si="3"/>
        <v>442.3274177100011</v>
      </c>
      <c r="J12" s="19">
        <f t="shared" si="0"/>
        <v>7.5540019710101936</v>
      </c>
      <c r="K12" s="19">
        <f t="shared" si="1"/>
        <v>6.423524677409027</v>
      </c>
      <c r="L12" s="19">
        <f t="shared" si="2"/>
        <v>7.088234195033678</v>
      </c>
      <c r="U12" s="15"/>
      <c r="V12" s="15"/>
    </row>
    <row r="13" spans="1:22" ht="15">
      <c r="A13" s="8"/>
      <c r="B13" s="9"/>
      <c r="C13" s="10"/>
      <c r="D13" s="20" t="s">
        <v>16</v>
      </c>
      <c r="E13" s="20"/>
      <c r="F13" s="20" t="s">
        <v>31</v>
      </c>
      <c r="G13" s="21">
        <v>1402.0651749200001</v>
      </c>
      <c r="H13" s="21">
        <v>1354.87209754</v>
      </c>
      <c r="I13" s="21">
        <f t="shared" si="3"/>
        <v>-47.193077380000204</v>
      </c>
      <c r="J13" s="22">
        <f t="shared" si="0"/>
        <v>-3.3659688739286264</v>
      </c>
      <c r="K13" s="22">
        <f t="shared" si="1"/>
        <v>1.5380655080191734</v>
      </c>
      <c r="L13" s="22">
        <f t="shared" si="2"/>
        <v>1.524905800031275</v>
      </c>
      <c r="U13" s="15"/>
      <c r="V13" s="15"/>
    </row>
    <row r="14" spans="1:22" ht="15">
      <c r="A14" s="8"/>
      <c r="B14" s="9"/>
      <c r="C14" s="10"/>
      <c r="D14" s="20"/>
      <c r="E14" s="20"/>
      <c r="F14" s="20" t="s">
        <v>13</v>
      </c>
      <c r="G14" s="21">
        <v>1372.68797881</v>
      </c>
      <c r="H14" s="21">
        <v>1613.9555179999998</v>
      </c>
      <c r="I14" s="21">
        <f t="shared" si="3"/>
        <v>241.26753918999975</v>
      </c>
      <c r="J14" s="22">
        <f t="shared" si="0"/>
        <v>17.57628411659564</v>
      </c>
      <c r="K14" s="22">
        <f t="shared" si="1"/>
        <v>1.5058387236532582</v>
      </c>
      <c r="L14" s="22">
        <f t="shared" si="2"/>
        <v>1.816503664707008</v>
      </c>
      <c r="U14" s="15"/>
      <c r="V14" s="15"/>
    </row>
    <row r="15" spans="1:22" ht="15">
      <c r="A15" s="8"/>
      <c r="B15" s="9"/>
      <c r="C15" s="10"/>
      <c r="D15" s="20"/>
      <c r="E15" s="20"/>
      <c r="F15" s="20" t="s">
        <v>32</v>
      </c>
      <c r="G15" s="21">
        <v>1563.4825561499997</v>
      </c>
      <c r="H15" s="21">
        <v>1606.6074780200004</v>
      </c>
      <c r="I15" s="21">
        <f t="shared" si="3"/>
        <v>43.12492187000066</v>
      </c>
      <c r="J15" s="22">
        <f t="shared" si="0"/>
        <v>2.7582605063527943</v>
      </c>
      <c r="K15" s="22">
        <f t="shared" si="1"/>
        <v>1.7151403765100837</v>
      </c>
      <c r="L15" s="22">
        <f t="shared" si="2"/>
        <v>1.8082334606008732</v>
      </c>
      <c r="U15" s="15"/>
      <c r="V15" s="15"/>
    </row>
    <row r="16" spans="1:22" ht="15">
      <c r="A16" s="8"/>
      <c r="B16" s="9"/>
      <c r="C16" s="10"/>
      <c r="D16" s="20"/>
      <c r="E16" s="20"/>
      <c r="F16" s="20" t="s">
        <v>33</v>
      </c>
      <c r="G16" s="21">
        <v>604.34025957</v>
      </c>
      <c r="H16" s="21">
        <v>575.50346025</v>
      </c>
      <c r="I16" s="21">
        <f t="shared" si="3"/>
        <v>-28.836799319999955</v>
      </c>
      <c r="J16" s="22">
        <f t="shared" si="0"/>
        <v>-4.771616463301309</v>
      </c>
      <c r="K16" s="22">
        <f t="shared" si="1"/>
        <v>0.6629612695465515</v>
      </c>
      <c r="L16" s="22">
        <f t="shared" si="2"/>
        <v>0.6477279782104187</v>
      </c>
      <c r="U16" s="15"/>
      <c r="V16" s="15"/>
    </row>
    <row r="17" spans="1:22" ht="15">
      <c r="A17" s="8"/>
      <c r="B17" s="9"/>
      <c r="C17" s="10"/>
      <c r="D17" s="20"/>
      <c r="E17" s="20"/>
      <c r="F17" s="20" t="s">
        <v>34</v>
      </c>
      <c r="G17" s="21">
        <v>1195.7325168199998</v>
      </c>
      <c r="H17" s="21">
        <v>1191.8218847899998</v>
      </c>
      <c r="I17" s="21">
        <f t="shared" si="3"/>
        <v>-3.910632029999988</v>
      </c>
      <c r="J17" s="22">
        <f t="shared" si="0"/>
        <v>-0.32704906615738105</v>
      </c>
      <c r="K17" s="22">
        <f t="shared" si="1"/>
        <v>1.31171858044526</v>
      </c>
      <c r="L17" s="22">
        <f t="shared" si="2"/>
        <v>1.3413931160146437</v>
      </c>
      <c r="U17" s="15"/>
      <c r="V17" s="15"/>
    </row>
    <row r="18" spans="1:22" ht="15">
      <c r="A18" s="8"/>
      <c r="B18" s="9"/>
      <c r="C18" s="10"/>
      <c r="D18" s="20"/>
      <c r="E18" s="20"/>
      <c r="F18" s="20" t="s">
        <v>35</v>
      </c>
      <c r="G18" s="21">
        <v>630.8145994900001</v>
      </c>
      <c r="H18" s="21">
        <v>607.28201171</v>
      </c>
      <c r="I18" s="21">
        <f t="shared" si="3"/>
        <v>-23.532587780000085</v>
      </c>
      <c r="J18" s="22">
        <f t="shared" si="0"/>
        <v>-3.73050779088272</v>
      </c>
      <c r="K18" s="22">
        <f t="shared" si="1"/>
        <v>0.6920036206489891</v>
      </c>
      <c r="L18" s="22">
        <f t="shared" si="2"/>
        <v>0.6834946734770291</v>
      </c>
      <c r="U18" s="15"/>
      <c r="V18" s="15"/>
    </row>
    <row r="19" spans="1:22" ht="15">
      <c r="A19" s="8"/>
      <c r="B19" s="9"/>
      <c r="C19" s="10"/>
      <c r="D19" s="20"/>
      <c r="E19" s="20"/>
      <c r="F19" s="20" t="s">
        <v>17</v>
      </c>
      <c r="G19" s="21">
        <v>619.4034014</v>
      </c>
      <c r="H19" s="21">
        <v>571.4799293799999</v>
      </c>
      <c r="I19" s="21">
        <f t="shared" si="3"/>
        <v>-47.92347202000008</v>
      </c>
      <c r="J19" s="22">
        <f t="shared" si="0"/>
        <v>-7.73703727032844</v>
      </c>
      <c r="K19" s="22">
        <f t="shared" si="1"/>
        <v>0.6794855362536579</v>
      </c>
      <c r="L19" s="22">
        <f t="shared" si="2"/>
        <v>0.6431995023702208</v>
      </c>
      <c r="U19" s="15"/>
      <c r="V19" s="15"/>
    </row>
    <row r="20" spans="1:22" ht="15">
      <c r="A20" s="8"/>
      <c r="B20" s="9"/>
      <c r="C20" s="10">
        <v>3</v>
      </c>
      <c r="D20" s="20" t="s">
        <v>17</v>
      </c>
      <c r="E20" s="23">
        <v>6</v>
      </c>
      <c r="F20" s="20" t="s">
        <v>17</v>
      </c>
      <c r="G20" s="21">
        <v>177.96262593</v>
      </c>
      <c r="H20" s="21">
        <v>143.27712419999997</v>
      </c>
      <c r="I20" s="21">
        <f t="shared" si="3"/>
        <v>-34.68550173000003</v>
      </c>
      <c r="J20" s="22">
        <f t="shared" si="0"/>
        <v>-19.49032924679548</v>
      </c>
      <c r="K20" s="22">
        <f t="shared" si="1"/>
        <v>0.19522500205817434</v>
      </c>
      <c r="L20" s="22">
        <f t="shared" si="2"/>
        <v>0.1612581129252542</v>
      </c>
      <c r="U20" s="15"/>
      <c r="V20" s="15"/>
    </row>
    <row r="21" spans="1:22" ht="15">
      <c r="A21" s="8"/>
      <c r="B21" s="24"/>
      <c r="C21" s="16"/>
      <c r="D21" s="17" t="s">
        <v>29</v>
      </c>
      <c r="E21" s="17"/>
      <c r="F21" s="17"/>
      <c r="G21" s="18">
        <v>13244.063981160001</v>
      </c>
      <c r="H21" s="18">
        <v>13819.3872914</v>
      </c>
      <c r="I21" s="18">
        <f aca="true" t="shared" si="4" ref="I21:I26">H21-G21</f>
        <v>575.323310239999</v>
      </c>
      <c r="J21" s="19">
        <f t="shared" si="0"/>
        <v>4.344008840929869</v>
      </c>
      <c r="K21" s="19">
        <f t="shared" si="1"/>
        <v>14.528738292486004</v>
      </c>
      <c r="L21" s="19">
        <f t="shared" si="2"/>
        <v>15.553692390445148</v>
      </c>
      <c r="U21" s="15"/>
      <c r="V21" s="15"/>
    </row>
    <row r="22" spans="1:22" ht="15" customHeight="1">
      <c r="A22" s="8"/>
      <c r="B22" s="25" t="s">
        <v>18</v>
      </c>
      <c r="C22" s="25"/>
      <c r="D22" s="26"/>
      <c r="E22" s="26"/>
      <c r="F22" s="26"/>
      <c r="G22" s="27">
        <v>48015.14897585</v>
      </c>
      <c r="H22" s="27">
        <v>46454.13814963999</v>
      </c>
      <c r="I22" s="27">
        <f t="shared" si="4"/>
        <v>-1561.0108262100111</v>
      </c>
      <c r="J22" s="28">
        <f t="shared" si="0"/>
        <v>-3.251079835231052</v>
      </c>
      <c r="K22" s="28">
        <f>+(G22/$G$29)*100</f>
        <v>52.672618807731844</v>
      </c>
      <c r="L22" s="28">
        <f t="shared" si="2"/>
        <v>52.28403834462226</v>
      </c>
      <c r="U22" s="15"/>
      <c r="V22" s="15"/>
    </row>
    <row r="23" spans="1:22" ht="11.25" customHeight="1">
      <c r="A23" s="8"/>
      <c r="B23" s="9" t="s">
        <v>19</v>
      </c>
      <c r="C23" s="10">
        <v>0</v>
      </c>
      <c r="D23" s="11"/>
      <c r="E23" s="12">
        <v>1</v>
      </c>
      <c r="F23" s="11" t="s">
        <v>20</v>
      </c>
      <c r="G23" s="13">
        <v>9664.935871711</v>
      </c>
      <c r="H23" s="13">
        <v>9655.948579615</v>
      </c>
      <c r="I23" s="13">
        <f t="shared" si="4"/>
        <v>-8.987292096000601</v>
      </c>
      <c r="J23" s="14">
        <f t="shared" si="0"/>
        <v>-0.09298863660653911</v>
      </c>
      <c r="K23" s="14">
        <f t="shared" si="1"/>
        <v>10.602434728003358</v>
      </c>
      <c r="L23" s="14">
        <f t="shared" si="2"/>
        <v>10.867750557852164</v>
      </c>
      <c r="U23" s="15"/>
      <c r="V23" s="15"/>
    </row>
    <row r="24" spans="1:22" ht="15">
      <c r="A24" s="8"/>
      <c r="B24" s="9"/>
      <c r="C24" s="10"/>
      <c r="D24" s="11"/>
      <c r="E24" s="12">
        <v>2</v>
      </c>
      <c r="F24" s="11" t="s">
        <v>21</v>
      </c>
      <c r="G24" s="13">
        <v>21353.456146311</v>
      </c>
      <c r="H24" s="13">
        <v>19930.451506295998</v>
      </c>
      <c r="I24" s="13">
        <f t="shared" si="4"/>
        <v>-1423.0046400150022</v>
      </c>
      <c r="J24" s="14">
        <f t="shared" si="0"/>
        <v>-6.664048340768658</v>
      </c>
      <c r="K24" s="14">
        <f t="shared" si="1"/>
        <v>23.424741562042538</v>
      </c>
      <c r="L24" s="14">
        <f t="shared" si="2"/>
        <v>22.4316827797803</v>
      </c>
      <c r="U24" s="15"/>
      <c r="V24" s="15"/>
    </row>
    <row r="25" spans="1:22" ht="15" customHeight="1">
      <c r="A25" s="8"/>
      <c r="B25" s="9"/>
      <c r="C25" s="10"/>
      <c r="D25" s="11"/>
      <c r="E25" s="12">
        <v>3</v>
      </c>
      <c r="F25" s="11" t="s">
        <v>22</v>
      </c>
      <c r="G25" s="13">
        <v>12103.375639198</v>
      </c>
      <c r="H25" s="13">
        <v>12801.909179438</v>
      </c>
      <c r="I25" s="13">
        <f t="shared" si="4"/>
        <v>698.5335402399996</v>
      </c>
      <c r="J25" s="14">
        <f t="shared" si="0"/>
        <v>5.771394370160077</v>
      </c>
      <c r="K25" s="14">
        <f t="shared" si="1"/>
        <v>13.277403172297001</v>
      </c>
      <c r="L25" s="14">
        <f t="shared" si="2"/>
        <v>14.408522837427675</v>
      </c>
      <c r="U25" s="15"/>
      <c r="V25" s="15"/>
    </row>
    <row r="26" spans="1:22" ht="15">
      <c r="A26" s="8"/>
      <c r="B26" s="9"/>
      <c r="C26" s="10"/>
      <c r="D26" s="11"/>
      <c r="E26" s="12">
        <v>4</v>
      </c>
      <c r="F26" s="11" t="s">
        <v>23</v>
      </c>
      <c r="G26" s="13">
        <v>20.785533054000002</v>
      </c>
      <c r="H26" s="13">
        <v>7.112834058000001</v>
      </c>
      <c r="I26" s="13">
        <f t="shared" si="4"/>
        <v>-13.672698996000001</v>
      </c>
      <c r="J26" s="14">
        <f t="shared" si="0"/>
        <v>-65.77988142271292</v>
      </c>
      <c r="K26" s="14">
        <f t="shared" si="1"/>
        <v>0.02280172992526825</v>
      </c>
      <c r="L26" s="14">
        <f t="shared" si="2"/>
        <v>0.008005480317586931</v>
      </c>
      <c r="U26" s="15"/>
      <c r="V26" s="15"/>
    </row>
    <row r="27" spans="1:22" ht="15">
      <c r="A27" s="8"/>
      <c r="B27" s="24"/>
      <c r="C27" s="10"/>
      <c r="D27" s="29"/>
      <c r="E27" s="29"/>
      <c r="F27" s="29"/>
      <c r="G27" s="30"/>
      <c r="H27" s="30"/>
      <c r="I27" s="30"/>
      <c r="J27" s="31"/>
      <c r="K27" s="31"/>
      <c r="L27" s="31"/>
      <c r="U27" s="15"/>
      <c r="V27" s="15"/>
    </row>
    <row r="28" spans="1:22" ht="15">
      <c r="A28" s="8"/>
      <c r="B28" s="26" t="s">
        <v>24</v>
      </c>
      <c r="C28" s="26"/>
      <c r="D28" s="26"/>
      <c r="E28" s="26"/>
      <c r="F28" s="26"/>
      <c r="G28" s="27">
        <f>SUM(G23:G26)</f>
        <v>43142.553190274</v>
      </c>
      <c r="H28" s="27">
        <f>SUM(H23:H26)</f>
        <v>42395.422099407006</v>
      </c>
      <c r="I28" s="27">
        <f>H28-G28</f>
        <v>-747.1310908669911</v>
      </c>
      <c r="J28" s="28">
        <f t="shared" si="0"/>
        <v>-1.7317730074339344</v>
      </c>
      <c r="K28" s="28">
        <f t="shared" si="1"/>
        <v>47.32738119226816</v>
      </c>
      <c r="L28" s="28">
        <f>+(H28/$H$29)*100</f>
        <v>47.71596165537773</v>
      </c>
      <c r="U28" s="15"/>
      <c r="V28" s="15"/>
    </row>
    <row r="29" spans="1:22" ht="15" customHeight="1" thickBot="1">
      <c r="A29" s="8"/>
      <c r="B29" s="32" t="s">
        <v>25</v>
      </c>
      <c r="C29" s="32"/>
      <c r="D29" s="32"/>
      <c r="E29" s="32"/>
      <c r="F29" s="32"/>
      <c r="G29" s="33">
        <f>G22+G28</f>
        <v>91157.702166124</v>
      </c>
      <c r="H29" s="33">
        <f>H22+H28</f>
        <v>88849.560249047</v>
      </c>
      <c r="I29" s="33">
        <f>H29-G29</f>
        <v>-2308.141917076995</v>
      </c>
      <c r="J29" s="34">
        <f>+(H29/G29-1)*100</f>
        <v>-2.5320317013593496</v>
      </c>
      <c r="K29" s="35">
        <v>1</v>
      </c>
      <c r="L29" s="36">
        <v>1</v>
      </c>
      <c r="U29" s="15"/>
      <c r="V29" s="15"/>
    </row>
    <row r="30" spans="1:12" ht="46.5" customHeight="1" thickTop="1">
      <c r="A30" s="8"/>
      <c r="B30" s="45" t="s">
        <v>26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 customHeight="1">
      <c r="A31" s="8"/>
      <c r="B31" s="37" t="s">
        <v>37</v>
      </c>
      <c r="C31" s="37"/>
      <c r="D31" s="37"/>
      <c r="E31" s="37"/>
      <c r="F31" s="37"/>
      <c r="G31" s="37"/>
      <c r="H31" s="37"/>
      <c r="I31" s="38"/>
      <c r="J31" s="39"/>
      <c r="K31" s="37"/>
      <c r="L31" s="37"/>
    </row>
    <row r="32" spans="1:12" ht="49.5" customHeight="1">
      <c r="A32" s="8"/>
      <c r="B32" s="46" t="s">
        <v>27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8" ht="15">
      <c r="A33" s="8"/>
      <c r="G33" s="40"/>
      <c r="H33" s="40"/>
    </row>
    <row r="34" spans="1:9" ht="15">
      <c r="A34" s="8"/>
      <c r="G34" s="40"/>
      <c r="H34" s="40"/>
      <c r="I34" s="41"/>
    </row>
    <row r="35" spans="1:8" ht="15">
      <c r="A35" s="8"/>
      <c r="G35" s="40"/>
      <c r="H35" s="40"/>
    </row>
    <row r="36" spans="1:8" ht="15">
      <c r="A36" s="8"/>
      <c r="G36" s="40"/>
      <c r="H36" s="40"/>
    </row>
    <row r="37" spans="1:8" ht="15">
      <c r="A37" s="8"/>
      <c r="G37" s="40"/>
      <c r="H37" s="40"/>
    </row>
    <row r="38" spans="1:8" ht="15">
      <c r="A38" s="8"/>
      <c r="G38" s="40"/>
      <c r="H38" s="40"/>
    </row>
    <row r="39" spans="1:8" ht="15">
      <c r="A39" s="8"/>
      <c r="G39" s="41"/>
      <c r="H39" s="41"/>
    </row>
    <row r="40" ht="15">
      <c r="A40" s="8"/>
    </row>
    <row r="41" spans="1:8" ht="15">
      <c r="A41" s="8"/>
      <c r="G41" s="41"/>
      <c r="H41" s="41"/>
    </row>
    <row r="42" ht="15">
      <c r="A42" s="8"/>
    </row>
    <row r="43" ht="15" customHeight="1">
      <c r="A43" s="8"/>
    </row>
    <row r="44" ht="15" customHeight="1">
      <c r="A44" s="8"/>
    </row>
    <row r="45" ht="15">
      <c r="A45" s="8"/>
    </row>
    <row r="46" ht="15" customHeight="1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</sheetData>
  <sheetProtection/>
  <mergeCells count="9">
    <mergeCell ref="B7:F7"/>
    <mergeCell ref="B30:L30"/>
    <mergeCell ref="B32:L32"/>
    <mergeCell ref="A2:L2"/>
    <mergeCell ref="A3:L3"/>
    <mergeCell ref="A4:L4"/>
    <mergeCell ref="G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Cardenas Rios Eduardo Augusto</cp:lastModifiedBy>
  <dcterms:created xsi:type="dcterms:W3CDTF">2020-06-12T17:46:57Z</dcterms:created>
  <dcterms:modified xsi:type="dcterms:W3CDTF">2021-06-28T16:08:09Z</dcterms:modified>
  <cp:category/>
  <cp:version/>
  <cp:contentType/>
  <cp:contentStatus/>
</cp:coreProperties>
</file>